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DF\"/>
    </mc:Choice>
  </mc:AlternateContent>
  <xr:revisionPtr revIDLastSave="0" documentId="8_{2F656845-1D04-49F8-AB3A-E746BBE9D29A}" xr6:coauthVersionLast="46" xr6:coauthVersionMax="46" xr10:uidLastSave="{00000000-0000-0000-0000-000000000000}"/>
  <bookViews>
    <workbookView xWindow="-120" yWindow="-120" windowWidth="21840" windowHeight="13740" xr2:uid="{1C0EFA50-42AE-43A9-B5B6-86FAB6DB062C}"/>
  </bookViews>
  <sheets>
    <sheet name="ESFD 1" sheetId="1" r:id="rId1"/>
  </sheets>
  <definedNames>
    <definedName name="_xlnm.Print_Titles" localSheetId="0">'ESFD 1'!$1:$5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S5" i="1"/>
  <c r="I9" i="1"/>
  <c r="J9" i="1"/>
  <c r="J48" i="1" s="1"/>
  <c r="J63" i="1" s="1"/>
  <c r="R9" i="1"/>
  <c r="S9" i="1"/>
  <c r="I17" i="1"/>
  <c r="J17" i="1"/>
  <c r="R19" i="1"/>
  <c r="S19" i="1"/>
  <c r="R23" i="1"/>
  <c r="S23" i="1"/>
  <c r="R26" i="1"/>
  <c r="S26" i="1"/>
  <c r="R28" i="1"/>
  <c r="S28" i="1"/>
  <c r="I31" i="1"/>
  <c r="I25" i="1" s="1"/>
  <c r="J31" i="1"/>
  <c r="J25" i="1" s="1"/>
  <c r="R32" i="1"/>
  <c r="S32" i="1"/>
  <c r="I37" i="1"/>
  <c r="J37" i="1"/>
  <c r="I39" i="1"/>
  <c r="J39" i="1"/>
  <c r="R40" i="1"/>
  <c r="S40" i="1"/>
  <c r="I42" i="1"/>
  <c r="J42" i="1"/>
  <c r="R44" i="1"/>
  <c r="S44" i="1"/>
  <c r="R49" i="1"/>
  <c r="R61" i="1" s="1"/>
  <c r="S49" i="1"/>
  <c r="S61" i="1" s="1"/>
  <c r="I53" i="1"/>
  <c r="J53" i="1"/>
  <c r="I54" i="1"/>
  <c r="J54" i="1"/>
  <c r="R59" i="1"/>
  <c r="S59" i="1"/>
  <c r="I61" i="1"/>
  <c r="J61" i="1"/>
  <c r="R65" i="1"/>
  <c r="S65" i="1"/>
  <c r="R70" i="1"/>
  <c r="S70" i="1"/>
  <c r="R77" i="1"/>
  <c r="S77" i="1"/>
  <c r="R81" i="1"/>
  <c r="R83" i="1" s="1"/>
  <c r="S81" i="1"/>
  <c r="S83" i="1" s="1"/>
  <c r="I48" i="1" l="1"/>
  <c r="I63" i="1" s="1"/>
</calcChain>
</file>

<file path=xl/sharedStrings.xml><?xml version="1.0" encoding="utf-8"?>
<sst xmlns="http://schemas.openxmlformats.org/spreadsheetml/2006/main" count="128" uniqueCount="127">
  <si>
    <t>APODERADO  LEGAL DEL LIQUIDADOR DE LA COFEEEM</t>
  </si>
  <si>
    <t>LIC. SERGIO GARCIA LARA</t>
  </si>
  <si>
    <t xml:space="preserve">Total del Pasivo y Hacienda Pública/Patrimonio </t>
  </si>
  <si>
    <t xml:space="preserve">Total Hacienda Pública/Patrimonio </t>
  </si>
  <si>
    <t>Resultado por Tenencia de Activos no Monetarios</t>
  </si>
  <si>
    <t>Resultado por Posición Monetaria</t>
  </si>
  <si>
    <t xml:space="preserve">Exceso o Insuficiencia en la Actualización de la Hacienda Pública/Patrimonio 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</si>
  <si>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</si>
  <si>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</si>
  <si>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</si>
  <si>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</si>
  <si>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</si>
  <si>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</si>
  <si>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</si>
  <si>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</si>
  <si>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</si>
  <si>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 xml:space="preserve">Hacienda Pública/Patrimonio Contribuido </t>
  </si>
  <si>
    <t>HACIENDA PÚBLICA/PATRIMONIO</t>
  </si>
  <si>
    <t xml:space="preserve">Total del Activo </t>
  </si>
  <si>
    <t xml:space="preserve">Total del Pasivo </t>
  </si>
  <si>
    <t xml:space="preserve">Total de Activos No Circulantes </t>
  </si>
  <si>
    <t xml:space="preserve">Total de Pasivos No Circulantes </t>
  </si>
  <si>
    <t>Otros Activos no Circulantes</t>
  </si>
  <si>
    <t>Estimación por Pérdida o Deterioro de Activos no Circulantes</t>
  </si>
  <si>
    <t>Provisiones a Largo Plazo</t>
  </si>
  <si>
    <t>Activos Diferidos</t>
  </si>
  <si>
    <t>Fondos y Bienes de Terceros en Garantía y/o en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</si>
  <si>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</si>
  <si>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</si>
  <si>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</si>
  <si>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</si>
  <si>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</si>
  <si>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</si>
  <si>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</si>
  <si>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</si>
  <si>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</si>
  <si>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Pasivo No Circulante</t>
  </si>
  <si>
    <t>Inversiones Financieras a Largo Plazo</t>
  </si>
  <si>
    <t>Activo No Circulante</t>
  </si>
  <si>
    <t xml:space="preserve">Total de Pasivos Circulantes </t>
  </si>
  <si>
    <t>Total de Activos Circulantes</t>
  </si>
  <si>
    <t>Otros Pasivos Circulantes</t>
  </si>
  <si>
    <t>Recaudación por Participar</t>
  </si>
  <si>
    <t>Adquisición con Fondos de Terceros</t>
  </si>
  <si>
    <t>Ingresos por Clasificar</t>
  </si>
  <si>
    <t>Bienes Derivados de Embargos, Decomisos, Aseguramientos y Dación en Pago</t>
  </si>
  <si>
    <t>Otros Pasivos a Corto Plazo</t>
  </si>
  <si>
    <t>Bienes en Garantía (excluye depósitos de fondos)</t>
  </si>
  <si>
    <t>Otras Provisiones a Corto Plazo</t>
  </si>
  <si>
    <t>Valores en Garantía</t>
  </si>
  <si>
    <t>Provisión para Contingencias a Corto Plazo</t>
  </si>
  <si>
    <t xml:space="preserve">Otros Activos Circulantes </t>
  </si>
  <si>
    <t>Provisión para Demandas y Juicios a Corto Plazo</t>
  </si>
  <si>
    <t>Estimación por Deterioro de Inventarios</t>
  </si>
  <si>
    <t xml:space="preserve">Provisiones a Corto Plazo </t>
  </si>
  <si>
    <t>Estimaciones para Cuentas Incobrables por Derechos a Recibir Efectivo o Equivalentes</t>
  </si>
  <si>
    <t xml:space="preserve">Estimación por Pérdida o Deterioro de Activos Circulantes </t>
  </si>
  <si>
    <t>Valores y Bienes en Garantía a Corto Plazo</t>
  </si>
  <si>
    <t>Otros Fondos de Terceros en Garantía y/o Administración a Corto Plazo</t>
  </si>
  <si>
    <t>Almacenes</t>
  </si>
  <si>
    <t>Fondos de Fideicomisos, Mandatos y Contratos Análogos a Corto Plazo</t>
  </si>
  <si>
    <t>Bienes en Tránsito</t>
  </si>
  <si>
    <t>Fondos Contingentes a Corto Plazo</t>
  </si>
  <si>
    <t>Inventario de Materias Primas, Materiales y Suministros para Producción</t>
  </si>
  <si>
    <t>Fondos en Administración a Corto Plazo</t>
  </si>
  <si>
    <t>Inventario de Mercancías en Proceso de Elaboración</t>
  </si>
  <si>
    <t>Fondos en Garantía a Corto Plazo</t>
  </si>
  <si>
    <t>Inventario de Mercancías Terminadas</t>
  </si>
  <si>
    <t xml:space="preserve">Fondos y Bienes de Terceros en Garantía y/o Administración a Corto Plazo </t>
  </si>
  <si>
    <t>Inventario de Mercancías para Venta</t>
  </si>
  <si>
    <t>Otros Pasivos Diferidos a Corto Plazo</t>
  </si>
  <si>
    <t xml:space="preserve">Inventarios </t>
  </si>
  <si>
    <t>Intereses Cobrados por Adelantado a Corto Plazo</t>
  </si>
  <si>
    <t>Otros Derechos a Recibir Bienes o Servicios a Corto Plazo</t>
  </si>
  <si>
    <t>Ingresos Cobrados por Adelantado a Corto Plazo</t>
  </si>
  <si>
    <t>Anticipo a Contratistas por Obras Públicas a Corto Plazo</t>
  </si>
  <si>
    <t xml:space="preserve">Pasivos Diferidos a Corto Plazo </t>
  </si>
  <si>
    <t xml:space="preserve"> Anticipo a Proveedores por Adquisición de Bienes Intangibles a Corto Plazo</t>
  </si>
  <si>
    <t>Anticipo a Proveedores por Adquisición de Bienes Inmuebles y Muebles a Corto Plazo</t>
  </si>
  <si>
    <t>Títulos y Valores a Corto Plazo</t>
  </si>
  <si>
    <t>Anticipo a Proveedores por Adquisición de Bienes y Prestación de Servicios a Corto Plazo</t>
  </si>
  <si>
    <t>Porción a Corto Plazo de Arrendamiento Financiero</t>
  </si>
  <si>
    <t xml:space="preserve">Derechos a Recibir Bienes o Servicios </t>
  </si>
  <si>
    <t>Porción a Corto Plazo de la Deuda Pública</t>
  </si>
  <si>
    <t>Otros Derechos a Recibir Efectivo o Equivalentes a Corto Plazo</t>
  </si>
  <si>
    <t xml:space="preserve">Porción a Corto Plazo de la Deuda Pública a Largo Plazo </t>
  </si>
  <si>
    <t>Préstamos Otorgados a Corto Plazo</t>
  </si>
  <si>
    <t>Otros Documentos por Pagar a Corto Plazo</t>
  </si>
  <si>
    <t>Deudores por Anticipos de la Tesorería a Corto Plazo</t>
  </si>
  <si>
    <t>Documentos con Contratistas por Obras Públicas por Pagar a Corto Plazo</t>
  </si>
  <si>
    <t>Ingresos por Recuperar a Corto Plazo</t>
  </si>
  <si>
    <t>Documentos Comerciales por Pagar a Corto Plazo</t>
  </si>
  <si>
    <t>Deudores Diversos por Cobrar a Corto Plazo</t>
  </si>
  <si>
    <t>Documentos por Pagar a Corto Plazo</t>
  </si>
  <si>
    <t>Cuentas por Cobrar a Corto Plazo</t>
  </si>
  <si>
    <t>Otras Cuentas por Pagar a Corto Plazo</t>
  </si>
  <si>
    <t>Inversiones Financieras de Corto Plazo</t>
  </si>
  <si>
    <t>Devoluciones de la Ley de Ingresos por Pagar a Corto Plazo</t>
  </si>
  <si>
    <t xml:space="preserve">Derechos a Recibir Efectivo o Equivalentes </t>
  </si>
  <si>
    <t>Retenciones y Contribuciones por Pagar a Corto Plazo</t>
  </si>
  <si>
    <t>Otros Efectivos y Equivalentes</t>
  </si>
  <si>
    <t>Intereses, Comisiones y Otros Gastos de la Deuda Pública por Pagar a Corto Plazo</t>
  </si>
  <si>
    <t>Depósitos de Fondos de Terceros en Garantía y/o Administración</t>
  </si>
  <si>
    <t>Transferencias Otorgadas por Pagar a Corto Plazo</t>
  </si>
  <si>
    <t>Fondos con Afectación Específica</t>
  </si>
  <si>
    <t>Participaciones y Aportaciones por Pagar a Corto Plazo</t>
  </si>
  <si>
    <t>Inversiones Temporales (Hasta 3 meses)</t>
  </si>
  <si>
    <t>Contratistas por Obras Públicas por Pagar a Corto Plazo</t>
  </si>
  <si>
    <t>Bancos/Dependencias y Otros</t>
  </si>
  <si>
    <t>Proveedores por Pagar a Corto Plazo</t>
  </si>
  <si>
    <t xml:space="preserve"> </t>
  </si>
  <si>
    <t>Bancos/Tesorería</t>
  </si>
  <si>
    <t>Servicios Personales por Pagar a Corto Plazo</t>
  </si>
  <si>
    <t>Efectivo</t>
  </si>
  <si>
    <t xml:space="preserve">Cuentas por Pagar a Corto Plazo </t>
  </si>
  <si>
    <t xml:space="preserve">Efectivo y Equivalentes </t>
  </si>
  <si>
    <t>Pasivo Circulante</t>
  </si>
  <si>
    <t>Activo Circulante</t>
  </si>
  <si>
    <t>PASIVO</t>
  </si>
  <si>
    <t>ACTIVO</t>
  </si>
  <si>
    <t>Concepto</t>
  </si>
  <si>
    <t>31 de Diciembre  de 2019</t>
  </si>
  <si>
    <t>31 de Diciembre de 2020</t>
  </si>
  <si>
    <t>(PESOS)</t>
  </si>
  <si>
    <t xml:space="preserve"> Al 31 de Diciembre de 2020 y al 31 de Diciembre de 2019</t>
  </si>
  <si>
    <t>Estado de Situación Financiera Detallado - LDF</t>
  </si>
  <si>
    <t>COMISION DE FERIAS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</si>
</sst>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5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4" fontId="0" fillId="0" borderId="2" xfId="0" applyNumberFormat="1" applyBorder="1"/>
    <xf numFmtId="0" fontId="0" fillId="0" borderId="3" xfId="0" applyBorder="1"/>
    <xf numFmtId="4" fontId="0" fillId="0" borderId="4" xfId="0" applyNumberFormat="1" applyBorder="1"/>
    <xf numFmtId="0" fontId="0" fillId="0" borderId="5" xfId="0" applyBorder="1"/>
    <xf numFmtId="43" fontId="1" fillId="0" borderId="0" xfId="2" applyNumberFormat="1" applyFill="1" applyBorder="1"/>
    <xf numFmtId="4" fontId="1" fillId="0" borderId="4" xfId="2" applyNumberFormat="1" applyFill="1" applyBorder="1"/>
    <xf numFmtId="0" fontId="1" fillId="0" borderId="0" xfId="2" applyFill="1" applyBorder="1"/>
    <xf numFmtId="0" fontId="3" fillId="0" borderId="0" xfId="2" applyFont="1" applyFill="1" applyBorder="1"/>
    <xf numFmtId="43" fontId="1" fillId="0" borderId="0" xfId="1" applyFont="1" applyFill="1" applyBorder="1"/>
    <xf numFmtId="4" fontId="1" fillId="0" borderId="4" xfId="1" applyNumberFormat="1" applyFont="1" applyFill="1" applyBorder="1"/>
    <xf numFmtId="4" fontId="0" fillId="0" borderId="4" xfId="0" applyNumberFormat="1" applyBorder="1" applyAlignment="1" applyProtection="1">
      <alignment vertical="center"/>
      <protection locked="0"/>
    </xf>
    <xf numFmtId="0" fontId="1" fillId="0" borderId="0" xfId="3" applyFill="1" applyBorder="1"/>
    <xf numFmtId="4" fontId="1" fillId="0" borderId="4" xfId="3" applyNumberFormat="1" applyFill="1" applyBorder="1"/>
    <xf numFmtId="0" fontId="3" fillId="0" borderId="0" xfId="3" applyFont="1" applyFill="1" applyBorder="1"/>
    <xf numFmtId="0" fontId="3" fillId="0" borderId="5" xfId="2" applyFont="1" applyFill="1" applyBorder="1"/>
    <xf numFmtId="0" fontId="1" fillId="0" borderId="0" xfId="4" applyFill="1" applyBorder="1"/>
    <xf numFmtId="43" fontId="1" fillId="0" borderId="0" xfId="5" applyNumberFormat="1" applyFill="1" applyBorder="1"/>
    <xf numFmtId="4" fontId="1" fillId="0" borderId="4" xfId="5" applyNumberFormat="1" applyFill="1" applyBorder="1"/>
    <xf numFmtId="0" fontId="1" fillId="0" borderId="0" xfId="5" applyFill="1" applyBorder="1"/>
    <xf numFmtId="0" fontId="3" fillId="0" borderId="0" xfId="5" applyFont="1" applyFill="1" applyBorder="1"/>
    <xf numFmtId="4" fontId="0" fillId="0" borderId="4" xfId="1" applyNumberFormat="1" applyFont="1" applyFill="1" applyBorder="1"/>
    <xf numFmtId="0" fontId="3" fillId="0" borderId="0" xfId="4" applyFont="1" applyFill="1" applyBorder="1"/>
    <xf numFmtId="0" fontId="4" fillId="0" borderId="0" xfId="0" applyFont="1"/>
    <xf numFmtId="43" fontId="1" fillId="0" borderId="0" xfId="1" applyFont="1" applyFill="1" applyBorder="1" applyProtection="1">
      <protection locked="0"/>
    </xf>
    <xf numFmtId="4" fontId="1" fillId="0" borderId="4" xfId="1" applyNumberFormat="1" applyFont="1" applyFill="1" applyBorder="1" applyProtection="1">
      <protection locked="0"/>
    </xf>
    <xf numFmtId="43" fontId="0" fillId="0" borderId="0" xfId="0" applyNumberFormat="1"/>
    <xf numFmtId="0" fontId="3" fillId="0" borderId="0" xfId="0" applyFont="1"/>
    <xf numFmtId="0" fontId="3" fillId="0" borderId="5" xfId="0" applyFont="1" applyBorder="1"/>
    <xf numFmtId="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3" borderId="0" xfId="0" applyFill="1"/>
    <xf numFmtId="0" fontId="2" fillId="0" borderId="0" xfId="0" applyFont="1" applyAlignment="1">
      <alignment horizontal="center" vertical="center" wrapText="1"/>
    </xf>
    <xf numFmtId="4" fontId="3" fillId="4" borderId="9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4" fontId="3" fillId="4" borderId="12" xfId="0" applyNumberFormat="1" applyFont="1" applyFill="1" applyBorder="1" applyAlignment="1">
      <alignment horizontal="center" vertical="center" wrapText="1"/>
    </xf>
    <xf numFmtId="4" fontId="3" fillId="4" borderId="9" xfId="0" quotePrefix="1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43" fontId="3" fillId="4" borderId="13" xfId="0" applyNumberFormat="1" applyFont="1" applyFill="1" applyBorder="1" applyAlignment="1">
      <alignment horizontal="center"/>
    </xf>
    <xf numFmtId="43" fontId="3" fillId="4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</cellXfs>
  <cellStyles count="6">
    <cellStyle name="20% - Énfasis2 2 3 2 3" xfId="5" xr:uid="{EA7E3823-B033-41EA-A8B2-BCEC37EE2E73}"/>
    <cellStyle name="20% - Énfasis2 2 3 3 2" xfId="2" xr:uid="{57A62912-7261-4B4F-9434-F2A99CF48490}"/>
    <cellStyle name="20% - Énfasis2 2 3 4" xfId="4" xr:uid="{2FF7BA91-32A8-4750-80A4-4EB1E766E7D1}"/>
    <cellStyle name="20% - Énfasis2 2 4" xfId="3" xr:uid="{9AA2D62F-42FD-49A4-8F2E-AD2869BC2E14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F2F79-451C-4F9F-81A1-C8D97CBC0DA1}">
  <sheetPr>
    <pageSetUpPr fitToPage="1"/>
  </sheetPr>
  <dimension ref="A1:FC95"/>
  <sheetViews>
    <sheetView tabSelected="1" view="pageBreakPreview" topLeftCell="B4" zoomScaleNormal="100" zoomScaleSheetLayoutView="100" workbookViewId="0">
      <selection activeCell="F14" sqref="F14"/>
    </sheetView>
  </sheetViews>
  <sheetFormatPr baseColWidth="10" defaultRowHeight="15" x14ac:dyDescent="0.25"/>
  <cols>
    <col min="2" max="2" width="2.42578125" customWidth="1"/>
    <col min="8" max="8" width="29.140625" customWidth="1"/>
    <col min="9" max="10" width="13.85546875" style="1" customWidth="1"/>
    <col min="11" max="11" width="3" customWidth="1"/>
    <col min="17" max="17" width="29.140625" customWidth="1"/>
    <col min="18" max="19" width="14.42578125" style="1" customWidth="1"/>
    <col min="20" max="20" width="14.42578125" customWidth="1"/>
  </cols>
  <sheetData>
    <row r="1" spans="1:159" s="36" customFormat="1" ht="28.5" customHeight="1" x14ac:dyDescent="0.4">
      <c r="A1"/>
      <c r="B1" s="52" t="s">
        <v>126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1"/>
      <c r="T1" s="50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</row>
    <row r="2" spans="1:159" s="36" customFormat="1" ht="30" customHeight="1" x14ac:dyDescent="0.4">
      <c r="A2"/>
      <c r="B2" s="52" t="s">
        <v>125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1"/>
      <c r="T2" s="50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</row>
    <row r="3" spans="1:159" s="36" customFormat="1" ht="21.75" customHeight="1" x14ac:dyDescent="0.25">
      <c r="A3"/>
      <c r="B3" s="49" t="s">
        <v>124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8"/>
      <c r="T3" s="4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</row>
    <row r="4" spans="1:159" s="36" customFormat="1" ht="15.75" thickBot="1" x14ac:dyDescent="0.3">
      <c r="A4"/>
      <c r="B4" s="47" t="s">
        <v>123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6"/>
      <c r="T4" s="45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</row>
    <row r="5" spans="1:159" s="36" customFormat="1" ht="62.25" customHeight="1" x14ac:dyDescent="0.25">
      <c r="A5"/>
      <c r="B5" s="44" t="s">
        <v>120</v>
      </c>
      <c r="C5" s="40"/>
      <c r="D5" s="40"/>
      <c r="E5" s="40"/>
      <c r="F5" s="40"/>
      <c r="G5" s="40"/>
      <c r="H5" s="39"/>
      <c r="I5" s="43" t="s">
        <v>122</v>
      </c>
      <c r="J5" s="42" t="s">
        <v>121</v>
      </c>
      <c r="K5" s="41"/>
      <c r="L5" s="40" t="s">
        <v>120</v>
      </c>
      <c r="M5" s="40"/>
      <c r="N5" s="40"/>
      <c r="O5" s="40"/>
      <c r="P5" s="40"/>
      <c r="Q5" s="39"/>
      <c r="R5" s="38" t="str">
        <f>I5</f>
        <v>31 de Diciembre de 2020</v>
      </c>
      <c r="S5" s="38" t="str">
        <f>J5</f>
        <v>31 de Diciembre  de 2019</v>
      </c>
      <c r="T5" s="37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</row>
    <row r="6" spans="1:159" x14ac:dyDescent="0.25">
      <c r="B6" s="35"/>
      <c r="C6" s="34"/>
      <c r="D6" s="34"/>
      <c r="E6" s="34"/>
      <c r="F6" s="34"/>
      <c r="G6" s="34"/>
      <c r="H6" s="34"/>
      <c r="I6" s="33"/>
      <c r="J6" s="33"/>
      <c r="K6" s="34"/>
      <c r="L6" s="34"/>
      <c r="M6" s="34"/>
      <c r="N6" s="34"/>
      <c r="O6" s="34"/>
      <c r="P6" s="34"/>
      <c r="Q6" s="34"/>
      <c r="R6" s="33"/>
      <c r="S6" s="33"/>
    </row>
    <row r="7" spans="1:159" x14ac:dyDescent="0.25">
      <c r="B7" s="32" t="s">
        <v>119</v>
      </c>
      <c r="I7" s="7"/>
      <c r="J7" s="7"/>
      <c r="K7" s="31" t="s">
        <v>118</v>
      </c>
      <c r="R7" s="7"/>
      <c r="S7" s="7"/>
    </row>
    <row r="8" spans="1:159" x14ac:dyDescent="0.25">
      <c r="B8" s="19" t="s">
        <v>117</v>
      </c>
      <c r="D8" s="11"/>
      <c r="E8" s="11"/>
      <c r="F8" s="11"/>
      <c r="G8" s="11"/>
      <c r="H8" s="11"/>
      <c r="I8" s="10"/>
      <c r="J8" s="10"/>
      <c r="K8" s="12" t="s">
        <v>116</v>
      </c>
      <c r="M8" s="11"/>
      <c r="N8" s="11"/>
      <c r="O8" s="11"/>
      <c r="P8" s="11"/>
      <c r="Q8" s="11"/>
      <c r="R8" s="10"/>
      <c r="S8" s="10"/>
      <c r="T8" s="11"/>
    </row>
    <row r="9" spans="1:159" x14ac:dyDescent="0.25">
      <c r="B9" s="8" t="s">
        <v>115</v>
      </c>
      <c r="I9" s="14">
        <f>SUM(I10:I16)</f>
        <v>2506710.2399999998</v>
      </c>
      <c r="J9" s="14">
        <f>SUM(J10:J16)</f>
        <v>2676375.81</v>
      </c>
      <c r="K9" t="s">
        <v>114</v>
      </c>
      <c r="R9" s="14">
        <f>SUM(R10:R18)</f>
        <v>24981500.899999999</v>
      </c>
      <c r="S9" s="14">
        <f>SUM(S10:S18)</f>
        <v>24940308.030000001</v>
      </c>
      <c r="T9" s="13"/>
    </row>
    <row r="10" spans="1:159" x14ac:dyDescent="0.25">
      <c r="B10" s="8"/>
      <c r="C10" t="s">
        <v>113</v>
      </c>
      <c r="I10" s="15">
        <v>5000</v>
      </c>
      <c r="J10" s="15">
        <v>5000</v>
      </c>
      <c r="L10" t="s">
        <v>112</v>
      </c>
      <c r="R10" s="15">
        <v>-12930.64</v>
      </c>
      <c r="S10" s="15">
        <v>-12930.64</v>
      </c>
    </row>
    <row r="11" spans="1:159" x14ac:dyDescent="0.25">
      <c r="B11" s="8"/>
      <c r="C11" t="s">
        <v>111</v>
      </c>
      <c r="G11" t="s">
        <v>110</v>
      </c>
      <c r="I11" s="15">
        <v>-10572.18</v>
      </c>
      <c r="J11" s="15">
        <v>159093.39000000001</v>
      </c>
      <c r="L11" t="s">
        <v>109</v>
      </c>
      <c r="R11" s="15">
        <v>14520383.029999999</v>
      </c>
      <c r="S11" s="15">
        <v>14480745.41</v>
      </c>
    </row>
    <row r="12" spans="1:159" x14ac:dyDescent="0.25">
      <c r="B12" s="8"/>
      <c r="C12" t="s">
        <v>108</v>
      </c>
      <c r="I12" s="15"/>
      <c r="J12" s="15"/>
      <c r="L12" t="s">
        <v>107</v>
      </c>
      <c r="R12" s="15"/>
      <c r="S12" s="15"/>
    </row>
    <row r="13" spans="1:159" x14ac:dyDescent="0.25">
      <c r="B13" s="8"/>
      <c r="C13" t="s">
        <v>106</v>
      </c>
      <c r="I13" s="15"/>
      <c r="J13" s="15"/>
      <c r="L13" t="s">
        <v>105</v>
      </c>
      <c r="R13" s="15"/>
      <c r="S13" s="15"/>
    </row>
    <row r="14" spans="1:159" x14ac:dyDescent="0.25">
      <c r="B14" s="8"/>
      <c r="C14" t="s">
        <v>104</v>
      </c>
      <c r="I14" s="15"/>
      <c r="J14" s="15"/>
      <c r="L14" t="s">
        <v>103</v>
      </c>
      <c r="R14" s="15"/>
      <c r="S14" s="15"/>
    </row>
    <row r="15" spans="1:159" x14ac:dyDescent="0.25">
      <c r="B15" s="8"/>
      <c r="C15" t="s">
        <v>102</v>
      </c>
      <c r="I15" s="15">
        <v>2512282.42</v>
      </c>
      <c r="J15" s="15">
        <v>2512282.42</v>
      </c>
      <c r="L15" t="s">
        <v>101</v>
      </c>
      <c r="R15" s="15"/>
      <c r="S15" s="15"/>
    </row>
    <row r="16" spans="1:159" x14ac:dyDescent="0.25">
      <c r="B16" s="8"/>
      <c r="C16" t="s">
        <v>100</v>
      </c>
      <c r="I16" s="15"/>
      <c r="J16" s="15"/>
      <c r="L16" t="s">
        <v>99</v>
      </c>
      <c r="R16" s="15">
        <v>9465319.290000001</v>
      </c>
      <c r="S16" s="15">
        <v>9463764.040000001</v>
      </c>
    </row>
    <row r="17" spans="2:20" x14ac:dyDescent="0.25">
      <c r="B17" s="8" t="s">
        <v>98</v>
      </c>
      <c r="I17" s="7">
        <f>SUM(I18:I24)</f>
        <v>34798075.599999994</v>
      </c>
      <c r="J17" s="7">
        <f>SUM(J18:J24)</f>
        <v>34696508.849999994</v>
      </c>
      <c r="K17" s="30"/>
      <c r="L17" t="s">
        <v>97</v>
      </c>
      <c r="R17" s="15"/>
      <c r="S17" s="15"/>
    </row>
    <row r="18" spans="2:20" x14ac:dyDescent="0.25">
      <c r="B18" s="8"/>
      <c r="C18" t="s">
        <v>96</v>
      </c>
      <c r="I18" s="15"/>
      <c r="J18" s="15"/>
      <c r="L18" t="s">
        <v>95</v>
      </c>
      <c r="R18" s="15">
        <v>1008729.22</v>
      </c>
      <c r="S18" s="15">
        <v>1008729.22</v>
      </c>
    </row>
    <row r="19" spans="2:20" x14ac:dyDescent="0.25">
      <c r="B19" s="8"/>
      <c r="C19" t="s">
        <v>94</v>
      </c>
      <c r="I19" s="15">
        <v>8249594.1200000001</v>
      </c>
      <c r="J19" s="15">
        <v>8249594.1200000001</v>
      </c>
      <c r="K19" t="s">
        <v>93</v>
      </c>
      <c r="M19" s="27"/>
      <c r="N19" s="27"/>
      <c r="O19" s="27"/>
      <c r="P19" s="27"/>
      <c r="Q19" s="27"/>
      <c r="R19" s="14">
        <f>SUM(R20:R22)</f>
        <v>9252263.5500000007</v>
      </c>
      <c r="S19" s="14">
        <f>SUM(S20:S22)</f>
        <v>9252263.5500000007</v>
      </c>
      <c r="T19" s="13"/>
    </row>
    <row r="20" spans="2:20" x14ac:dyDescent="0.25">
      <c r="B20" s="8"/>
      <c r="C20" t="s">
        <v>92</v>
      </c>
      <c r="I20" s="15">
        <v>1064265.5900000001</v>
      </c>
      <c r="J20" s="15">
        <v>980277.23</v>
      </c>
      <c r="L20" t="s">
        <v>91</v>
      </c>
      <c r="R20" s="7"/>
      <c r="S20" s="7"/>
    </row>
    <row r="21" spans="2:20" x14ac:dyDescent="0.25">
      <c r="B21" s="8"/>
      <c r="C21" t="s">
        <v>90</v>
      </c>
      <c r="I21" s="15">
        <v>25484215.889999997</v>
      </c>
      <c r="J21" s="15">
        <v>25466637.499999996</v>
      </c>
      <c r="L21" t="s">
        <v>89</v>
      </c>
      <c r="R21" s="7"/>
      <c r="S21" s="7"/>
    </row>
    <row r="22" spans="2:20" x14ac:dyDescent="0.25">
      <c r="B22" s="8"/>
      <c r="C22" t="s">
        <v>88</v>
      </c>
      <c r="I22" s="15"/>
      <c r="J22" s="15"/>
      <c r="L22" t="s">
        <v>87</v>
      </c>
      <c r="R22" s="15">
        <v>9252263.5500000007</v>
      </c>
      <c r="S22" s="15">
        <v>9252263.5500000007</v>
      </c>
    </row>
    <row r="23" spans="2:20" x14ac:dyDescent="0.25">
      <c r="B23" s="8"/>
      <c r="C23" t="s">
        <v>86</v>
      </c>
      <c r="I23" s="15"/>
      <c r="J23" s="15"/>
      <c r="K23" t="s">
        <v>85</v>
      </c>
      <c r="R23" s="14">
        <f>SUM(R24:R25)</f>
        <v>0</v>
      </c>
      <c r="S23" s="14">
        <f>SUM(S24:S25)</f>
        <v>0</v>
      </c>
      <c r="T23" s="13"/>
    </row>
    <row r="24" spans="2:20" x14ac:dyDescent="0.25">
      <c r="B24" s="8"/>
      <c r="C24" t="s">
        <v>84</v>
      </c>
      <c r="I24" s="15"/>
      <c r="J24" s="15"/>
      <c r="L24" t="s">
        <v>83</v>
      </c>
      <c r="R24" s="7"/>
      <c r="S24" s="7"/>
    </row>
    <row r="25" spans="2:20" x14ac:dyDescent="0.25">
      <c r="B25" s="8" t="s">
        <v>82</v>
      </c>
      <c r="I25" s="14">
        <f>SUM(I26:I31)</f>
        <v>127498.5</v>
      </c>
      <c r="J25" s="14">
        <f>SUM(J26:J31)</f>
        <v>127498.5</v>
      </c>
      <c r="K25" s="13"/>
      <c r="L25" t="s">
        <v>81</v>
      </c>
      <c r="R25" s="7"/>
      <c r="S25" s="7"/>
    </row>
    <row r="26" spans="2:20" x14ac:dyDescent="0.25">
      <c r="B26" s="8"/>
      <c r="C26" t="s">
        <v>80</v>
      </c>
      <c r="I26" s="15">
        <v>127498.5</v>
      </c>
      <c r="J26" s="15">
        <v>127498.5</v>
      </c>
      <c r="K26" t="s">
        <v>79</v>
      </c>
      <c r="R26" s="14">
        <f>R27</f>
        <v>0</v>
      </c>
      <c r="S26" s="14">
        <f>S27</f>
        <v>0</v>
      </c>
      <c r="T26" s="13"/>
    </row>
    <row r="27" spans="2:20" x14ac:dyDescent="0.25">
      <c r="B27" s="8"/>
      <c r="C27" t="s">
        <v>78</v>
      </c>
      <c r="I27" s="15"/>
      <c r="J27" s="15"/>
      <c r="R27" s="14"/>
      <c r="S27" s="14"/>
      <c r="T27" s="13"/>
    </row>
    <row r="28" spans="2:20" x14ac:dyDescent="0.25">
      <c r="B28" s="8"/>
      <c r="C28" t="s">
        <v>77</v>
      </c>
      <c r="I28" s="15"/>
      <c r="J28" s="15"/>
      <c r="K28" t="s">
        <v>76</v>
      </c>
      <c r="M28" s="27"/>
      <c r="N28" s="27"/>
      <c r="O28" s="27"/>
      <c r="P28" s="27"/>
      <c r="Q28" s="27"/>
      <c r="R28" s="14">
        <f>SUM(R29:R31)</f>
        <v>0</v>
      </c>
      <c r="S28" s="14">
        <f>SUM(S29:S31)</f>
        <v>0</v>
      </c>
      <c r="T28" s="13"/>
    </row>
    <row r="29" spans="2:20" x14ac:dyDescent="0.25">
      <c r="B29" s="8"/>
      <c r="C29" t="s">
        <v>75</v>
      </c>
      <c r="I29" s="15"/>
      <c r="J29" s="15"/>
      <c r="L29" t="s">
        <v>74</v>
      </c>
      <c r="R29" s="7"/>
      <c r="S29" s="7"/>
    </row>
    <row r="30" spans="2:20" x14ac:dyDescent="0.25">
      <c r="B30" s="8"/>
      <c r="C30" t="s">
        <v>73</v>
      </c>
      <c r="I30" s="15"/>
      <c r="J30" s="15"/>
      <c r="L30" t="s">
        <v>72</v>
      </c>
      <c r="R30" s="7"/>
      <c r="S30" s="7"/>
    </row>
    <row r="31" spans="2:20" x14ac:dyDescent="0.25">
      <c r="B31" s="8" t="s">
        <v>71</v>
      </c>
      <c r="I31" s="14">
        <f>SUM(I32:I36)</f>
        <v>0</v>
      </c>
      <c r="J31" s="14">
        <f>SUM(J32:J36)</f>
        <v>0</v>
      </c>
      <c r="L31" t="s">
        <v>70</v>
      </c>
      <c r="R31" s="7"/>
      <c r="S31" s="7"/>
    </row>
    <row r="32" spans="2:20" x14ac:dyDescent="0.25">
      <c r="B32" s="8"/>
      <c r="C32" t="s">
        <v>69</v>
      </c>
      <c r="I32" s="7"/>
      <c r="J32" s="7"/>
      <c r="K32" t="s">
        <v>68</v>
      </c>
      <c r="R32" s="14">
        <f>SUM(R33:R38)</f>
        <v>0</v>
      </c>
      <c r="S32" s="14">
        <f>SUM(S33:S38)</f>
        <v>0</v>
      </c>
      <c r="T32" s="13"/>
    </row>
    <row r="33" spans="2:20" x14ac:dyDescent="0.25">
      <c r="B33" s="8"/>
      <c r="C33" t="s">
        <v>67</v>
      </c>
      <c r="I33" s="7"/>
      <c r="J33" s="7"/>
      <c r="L33" t="s">
        <v>66</v>
      </c>
      <c r="R33" s="7"/>
      <c r="S33" s="7"/>
    </row>
    <row r="34" spans="2:20" x14ac:dyDescent="0.25">
      <c r="B34" s="8"/>
      <c r="C34" t="s">
        <v>65</v>
      </c>
      <c r="I34" s="7"/>
      <c r="J34" s="7"/>
      <c r="L34" t="s">
        <v>64</v>
      </c>
      <c r="R34" s="7"/>
      <c r="S34" s="7"/>
    </row>
    <row r="35" spans="2:20" x14ac:dyDescent="0.25">
      <c r="B35" s="8"/>
      <c r="C35" t="s">
        <v>63</v>
      </c>
      <c r="I35" s="7"/>
      <c r="J35" s="7"/>
      <c r="L35" t="s">
        <v>62</v>
      </c>
      <c r="R35" s="7"/>
      <c r="S35" s="7"/>
    </row>
    <row r="36" spans="2:20" x14ac:dyDescent="0.25">
      <c r="B36" s="8"/>
      <c r="C36" t="s">
        <v>61</v>
      </c>
      <c r="I36" s="7"/>
      <c r="J36" s="7"/>
      <c r="L36" t="s">
        <v>60</v>
      </c>
      <c r="R36" s="7"/>
      <c r="S36" s="7"/>
    </row>
    <row r="37" spans="2:20" x14ac:dyDescent="0.25">
      <c r="B37" s="8" t="s">
        <v>59</v>
      </c>
      <c r="I37" s="7">
        <f>I38</f>
        <v>0</v>
      </c>
      <c r="J37" s="7">
        <f>J38</f>
        <v>0</v>
      </c>
      <c r="L37" t="s">
        <v>58</v>
      </c>
      <c r="R37" s="7"/>
      <c r="S37" s="7"/>
    </row>
    <row r="38" spans="2:20" x14ac:dyDescent="0.25">
      <c r="B38" s="8"/>
      <c r="I38" s="29"/>
      <c r="J38" s="29"/>
      <c r="K38" s="28"/>
      <c r="L38" t="s">
        <v>57</v>
      </c>
      <c r="R38" s="7"/>
      <c r="S38" s="7"/>
    </row>
    <row r="39" spans="2:20" x14ac:dyDescent="0.25">
      <c r="B39" s="8" t="s">
        <v>56</v>
      </c>
      <c r="I39" s="14">
        <f>+I40+I41</f>
        <v>0</v>
      </c>
      <c r="J39" s="14">
        <f>+J40+J41</f>
        <v>0</v>
      </c>
      <c r="K39" s="28"/>
      <c r="R39" s="7"/>
      <c r="S39" s="7"/>
    </row>
    <row r="40" spans="2:20" x14ac:dyDescent="0.25">
      <c r="B40" s="8"/>
      <c r="C40" t="s">
        <v>55</v>
      </c>
      <c r="I40" s="7"/>
      <c r="J40" s="7"/>
      <c r="K40" t="s">
        <v>54</v>
      </c>
      <c r="M40" s="27"/>
      <c r="N40" s="27"/>
      <c r="O40" s="27"/>
      <c r="P40" s="27"/>
      <c r="Q40" s="27"/>
      <c r="R40" s="14">
        <f>SUM(R41:R43)</f>
        <v>0</v>
      </c>
      <c r="S40" s="14">
        <f>SUM(S41:S43)</f>
        <v>0</v>
      </c>
      <c r="T40" s="13"/>
    </row>
    <row r="41" spans="2:20" x14ac:dyDescent="0.25">
      <c r="B41" s="8"/>
      <c r="C41" t="s">
        <v>53</v>
      </c>
      <c r="I41" s="7"/>
      <c r="J41" s="7"/>
      <c r="L41" t="s">
        <v>52</v>
      </c>
      <c r="R41" s="7"/>
      <c r="S41" s="7"/>
    </row>
    <row r="42" spans="2:20" x14ac:dyDescent="0.25">
      <c r="B42" s="8" t="s">
        <v>51</v>
      </c>
      <c r="I42" s="14">
        <f>SUM(I43:I46)</f>
        <v>0</v>
      </c>
      <c r="J42" s="14">
        <f>SUM(J43:J46)</f>
        <v>0</v>
      </c>
      <c r="L42" t="s">
        <v>50</v>
      </c>
      <c r="R42" s="7"/>
      <c r="S42" s="7"/>
    </row>
    <row r="43" spans="2:20" x14ac:dyDescent="0.25">
      <c r="B43" s="8"/>
      <c r="C43" t="s">
        <v>49</v>
      </c>
      <c r="I43" s="7"/>
      <c r="J43" s="7"/>
      <c r="K43" s="13"/>
      <c r="L43" t="s">
        <v>48</v>
      </c>
      <c r="R43" s="7"/>
      <c r="S43" s="7"/>
    </row>
    <row r="44" spans="2:20" x14ac:dyDescent="0.25">
      <c r="B44" s="8"/>
      <c r="C44" t="s">
        <v>47</v>
      </c>
      <c r="I44" s="7"/>
      <c r="J44" s="7"/>
      <c r="K44" t="s">
        <v>46</v>
      </c>
      <c r="R44" s="14">
        <f>SUM(R45:R47)</f>
        <v>0</v>
      </c>
      <c r="S44" s="14">
        <f>SUM(S45:S47)</f>
        <v>0</v>
      </c>
      <c r="T44" s="13"/>
    </row>
    <row r="45" spans="2:20" ht="15.75" customHeight="1" x14ac:dyDescent="0.25">
      <c r="B45" s="8"/>
      <c r="C45" t="s">
        <v>45</v>
      </c>
      <c r="I45" s="7"/>
      <c r="J45" s="7"/>
      <c r="L45" t="s">
        <v>44</v>
      </c>
      <c r="R45" s="7"/>
      <c r="S45" s="7"/>
    </row>
    <row r="46" spans="2:20" x14ac:dyDescent="0.25">
      <c r="B46" s="8"/>
      <c r="C46" t="s">
        <v>43</v>
      </c>
      <c r="I46" s="7"/>
      <c r="J46" s="7"/>
      <c r="L46" t="s">
        <v>42</v>
      </c>
      <c r="R46" s="7"/>
      <c r="S46" s="7"/>
    </row>
    <row r="47" spans="2:20" x14ac:dyDescent="0.25">
      <c r="B47" s="8"/>
      <c r="I47" s="7"/>
      <c r="J47" s="7"/>
      <c r="L47" t="s">
        <v>41</v>
      </c>
      <c r="R47" s="7"/>
      <c r="S47" s="7"/>
    </row>
    <row r="48" spans="2:20" x14ac:dyDescent="0.25">
      <c r="B48" s="8"/>
      <c r="C48" s="12" t="s">
        <v>40</v>
      </c>
      <c r="I48" s="10">
        <f>I9+I17+I31+I37+I39+I42+I25</f>
        <v>37432284.339999996</v>
      </c>
      <c r="J48" s="10">
        <f>J9+J17+J31+J37+J39+J42+J25</f>
        <v>37500383.159999996</v>
      </c>
      <c r="R48" s="7"/>
      <c r="S48" s="7"/>
    </row>
    <row r="49" spans="2:20" x14ac:dyDescent="0.25">
      <c r="B49" s="8"/>
      <c r="D49" s="11"/>
      <c r="E49" s="11"/>
      <c r="F49" s="11"/>
      <c r="G49" s="11"/>
      <c r="H49" s="11"/>
      <c r="I49" s="7"/>
      <c r="J49" s="7"/>
      <c r="K49" s="9"/>
      <c r="L49" s="12" t="s">
        <v>39</v>
      </c>
      <c r="M49" s="11"/>
      <c r="N49" s="11"/>
      <c r="O49" s="11"/>
      <c r="P49" s="11"/>
      <c r="Q49" s="11"/>
      <c r="R49" s="10">
        <f>R44+R40+R32+R26+R28+R23+R19+R9</f>
        <v>34233764.450000003</v>
      </c>
      <c r="S49" s="10">
        <f>S44+S40+S32+S26+S28+S23+S19+S9</f>
        <v>34192571.579999998</v>
      </c>
      <c r="T49" s="9"/>
    </row>
    <row r="50" spans="2:20" x14ac:dyDescent="0.25">
      <c r="B50" s="19" t="s">
        <v>38</v>
      </c>
      <c r="I50" s="7"/>
      <c r="J50" s="7"/>
      <c r="R50" s="7"/>
      <c r="S50" s="7"/>
    </row>
    <row r="51" spans="2:20" x14ac:dyDescent="0.25">
      <c r="B51" s="8"/>
      <c r="C51" t="s">
        <v>37</v>
      </c>
      <c r="D51" s="11"/>
      <c r="E51" s="11"/>
      <c r="F51" s="11"/>
      <c r="G51" s="11"/>
      <c r="H51" s="11"/>
      <c r="I51" s="10"/>
      <c r="J51" s="10"/>
      <c r="K51" s="12" t="s">
        <v>36</v>
      </c>
      <c r="M51" s="11"/>
      <c r="N51" s="11"/>
      <c r="O51" s="11"/>
      <c r="P51" s="11"/>
      <c r="Q51" s="11"/>
      <c r="R51" s="10"/>
      <c r="S51" s="10"/>
      <c r="T51" s="11"/>
    </row>
    <row r="52" spans="2:20" x14ac:dyDescent="0.25">
      <c r="B52" s="8"/>
      <c r="C52" t="s">
        <v>35</v>
      </c>
      <c r="I52" s="15">
        <v>10503382.040000001</v>
      </c>
      <c r="J52" s="15">
        <v>10503382.040000001</v>
      </c>
      <c r="L52" t="s">
        <v>34</v>
      </c>
      <c r="R52" s="7"/>
      <c r="S52" s="7"/>
    </row>
    <row r="53" spans="2:20" x14ac:dyDescent="0.25">
      <c r="B53" s="8"/>
      <c r="C53" t="s">
        <v>33</v>
      </c>
      <c r="I53" s="15">
        <f>207760+2655630.12</f>
        <v>2863390.12</v>
      </c>
      <c r="J53" s="15">
        <f>207760+2655630.12</f>
        <v>2863390.12</v>
      </c>
      <c r="L53" t="s">
        <v>32</v>
      </c>
      <c r="R53" s="15">
        <v>0</v>
      </c>
      <c r="S53" s="15">
        <v>0</v>
      </c>
    </row>
    <row r="54" spans="2:20" x14ac:dyDescent="0.25">
      <c r="B54" s="8"/>
      <c r="C54" t="s">
        <v>31</v>
      </c>
      <c r="I54" s="15">
        <f>2133013.34+135712.64+8461.21+236474.35+296387+279905.94+4700</f>
        <v>3094654.48</v>
      </c>
      <c r="J54" s="15">
        <f>2133013.34+135712.64+8461.21+236474.35+296387+279905.94+4700</f>
        <v>3094654.48</v>
      </c>
      <c r="L54" t="s">
        <v>30</v>
      </c>
      <c r="R54" s="15"/>
      <c r="S54" s="15"/>
    </row>
    <row r="55" spans="2:20" x14ac:dyDescent="0.25">
      <c r="B55" s="8"/>
      <c r="C55" t="s">
        <v>29</v>
      </c>
      <c r="I55" s="15">
        <v>29935.69</v>
      </c>
      <c r="J55" s="15">
        <v>29935.69</v>
      </c>
      <c r="L55" t="s">
        <v>28</v>
      </c>
      <c r="R55" s="15">
        <v>181565.22</v>
      </c>
      <c r="S55" s="15">
        <v>181565.22</v>
      </c>
    </row>
    <row r="56" spans="2:20" x14ac:dyDescent="0.25">
      <c r="B56" s="8"/>
      <c r="C56" t="s">
        <v>27</v>
      </c>
      <c r="I56" s="7"/>
      <c r="J56" s="7"/>
      <c r="L56" t="s">
        <v>26</v>
      </c>
      <c r="R56" s="7"/>
      <c r="S56" s="7"/>
    </row>
    <row r="57" spans="2:20" x14ac:dyDescent="0.25">
      <c r="B57" s="8"/>
      <c r="C57" t="s">
        <v>25</v>
      </c>
      <c r="I57" s="7"/>
      <c r="J57" s="7"/>
      <c r="L57" t="s">
        <v>24</v>
      </c>
      <c r="R57" s="7"/>
      <c r="S57" s="7"/>
    </row>
    <row r="58" spans="2:20" x14ac:dyDescent="0.25">
      <c r="B58" s="8"/>
      <c r="C58" t="s">
        <v>23</v>
      </c>
      <c r="I58" s="7"/>
      <c r="J58" s="7"/>
      <c r="R58" s="7"/>
      <c r="S58" s="7"/>
    </row>
    <row r="59" spans="2:20" x14ac:dyDescent="0.25">
      <c r="B59" s="8"/>
      <c r="C59" t="s">
        <v>22</v>
      </c>
      <c r="I59" s="7"/>
      <c r="J59" s="7"/>
      <c r="L59" s="26" t="s">
        <v>21</v>
      </c>
      <c r="M59" s="20"/>
      <c r="N59" s="20"/>
      <c r="O59" s="20"/>
      <c r="P59" s="20"/>
      <c r="Q59" s="20"/>
      <c r="R59" s="14">
        <f>SUM(R52:R57)</f>
        <v>181565.22</v>
      </c>
      <c r="S59" s="14">
        <f>SUM(S52:S57)</f>
        <v>181565.22</v>
      </c>
      <c r="T59" s="13"/>
    </row>
    <row r="60" spans="2:20" x14ac:dyDescent="0.25">
      <c r="B60" s="8"/>
      <c r="I60" s="7"/>
      <c r="J60" s="7"/>
      <c r="R60" s="7"/>
      <c r="S60" s="7"/>
    </row>
    <row r="61" spans="2:20" x14ac:dyDescent="0.25">
      <c r="B61" s="8"/>
      <c r="C61" s="26" t="s">
        <v>20</v>
      </c>
      <c r="I61" s="25">
        <f>I51+I52+I53+I54+I55+I56+I57+I58+I59</f>
        <v>16491362.33</v>
      </c>
      <c r="J61" s="25">
        <f>J51+J52+J53+J54+J55+J56+J57+J58+J59</f>
        <v>16491362.33</v>
      </c>
      <c r="K61" s="24" t="s">
        <v>19</v>
      </c>
      <c r="M61" s="23"/>
      <c r="N61" s="23"/>
      <c r="O61" s="23"/>
      <c r="P61" s="23"/>
      <c r="Q61" s="23"/>
      <c r="R61" s="22">
        <f>R59+R49</f>
        <v>34415329.670000002</v>
      </c>
      <c r="S61" s="22">
        <f>S59+S49</f>
        <v>34374136.799999997</v>
      </c>
      <c r="T61" s="21"/>
    </row>
    <row r="62" spans="2:20" x14ac:dyDescent="0.25">
      <c r="B62" s="8"/>
      <c r="D62" s="20"/>
      <c r="E62" s="20"/>
      <c r="F62" s="20"/>
      <c r="G62" s="20"/>
      <c r="H62" s="20"/>
      <c r="I62" s="14"/>
      <c r="J62" s="14"/>
      <c r="K62" s="13"/>
      <c r="R62" s="7"/>
      <c r="S62" s="7"/>
    </row>
    <row r="63" spans="2:20" x14ac:dyDescent="0.25">
      <c r="B63" s="19" t="s">
        <v>18</v>
      </c>
      <c r="I63" s="7">
        <f>I48+I61</f>
        <v>53923646.669999994</v>
      </c>
      <c r="J63" s="7">
        <f>J48+J61</f>
        <v>53991745.489999995</v>
      </c>
      <c r="K63" s="18" t="s">
        <v>17</v>
      </c>
      <c r="M63" s="16"/>
      <c r="N63" s="16"/>
      <c r="O63" s="16"/>
      <c r="P63" s="16"/>
      <c r="Q63" s="16"/>
      <c r="R63" s="17"/>
      <c r="S63" s="17"/>
      <c r="T63" s="16"/>
    </row>
    <row r="64" spans="2:20" x14ac:dyDescent="0.25">
      <c r="B64" s="8"/>
      <c r="D64" s="11"/>
      <c r="E64" s="11"/>
      <c r="F64" s="11"/>
      <c r="G64" s="11"/>
      <c r="H64" s="11"/>
      <c r="I64" s="10"/>
      <c r="J64" s="10"/>
      <c r="K64" s="9"/>
      <c r="R64" s="7"/>
      <c r="S64" s="7"/>
    </row>
    <row r="65" spans="2:20" x14ac:dyDescent="0.25">
      <c r="B65" s="8"/>
      <c r="I65" s="7"/>
      <c r="J65" s="7"/>
      <c r="K65" t="s">
        <v>16</v>
      </c>
      <c r="R65" s="14">
        <f>SUM(R66:R68)</f>
        <v>1583888.05</v>
      </c>
      <c r="S65" s="14">
        <f>SUM(S66:S68)</f>
        <v>1583888.05</v>
      </c>
      <c r="T65" s="13"/>
    </row>
    <row r="66" spans="2:20" x14ac:dyDescent="0.25">
      <c r="B66" s="8"/>
      <c r="I66" s="7"/>
      <c r="J66" s="7"/>
      <c r="L66" t="s">
        <v>15</v>
      </c>
      <c r="R66" s="15">
        <v>1583888.05</v>
      </c>
      <c r="S66" s="15">
        <v>1583888.05</v>
      </c>
    </row>
    <row r="67" spans="2:20" x14ac:dyDescent="0.25">
      <c r="B67" s="8"/>
      <c r="I67" s="7"/>
      <c r="J67" s="7"/>
      <c r="L67" t="s">
        <v>14</v>
      </c>
      <c r="R67" s="7"/>
      <c r="S67" s="7"/>
    </row>
    <row r="68" spans="2:20" x14ac:dyDescent="0.25">
      <c r="B68" s="8"/>
      <c r="I68" s="7"/>
      <c r="J68" s="7"/>
      <c r="L68" t="s">
        <v>13</v>
      </c>
      <c r="R68" s="7"/>
      <c r="S68" s="7"/>
    </row>
    <row r="69" spans="2:20" x14ac:dyDescent="0.25">
      <c r="B69" s="8"/>
      <c r="I69" s="7"/>
      <c r="J69" s="7"/>
      <c r="R69" s="7"/>
      <c r="S69" s="7"/>
    </row>
    <row r="70" spans="2:20" x14ac:dyDescent="0.25">
      <c r="B70" s="8"/>
      <c r="I70" s="7"/>
      <c r="J70" s="7"/>
      <c r="K70" t="s">
        <v>12</v>
      </c>
      <c r="R70" s="14">
        <f>SUM(R71:R75)</f>
        <v>17924428.949999999</v>
      </c>
      <c r="S70" s="14">
        <f>SUM(S71:S75)</f>
        <v>18033720.640000001</v>
      </c>
      <c r="T70" s="13"/>
    </row>
    <row r="71" spans="2:20" x14ac:dyDescent="0.25">
      <c r="B71" s="8"/>
      <c r="I71" s="7"/>
      <c r="J71" s="7"/>
      <c r="L71" t="s">
        <v>11</v>
      </c>
      <c r="R71" s="15">
        <v>-109291.68999999999</v>
      </c>
      <c r="S71" s="15">
        <v>-90981.500000000015</v>
      </c>
    </row>
    <row r="72" spans="2:20" x14ac:dyDescent="0.25">
      <c r="B72" s="8"/>
      <c r="I72" s="7"/>
      <c r="J72" s="7"/>
      <c r="L72" t="s">
        <v>10</v>
      </c>
      <c r="R72" s="15">
        <v>18033720.640000001</v>
      </c>
      <c r="S72" s="15">
        <v>18124702.140000001</v>
      </c>
    </row>
    <row r="73" spans="2:20" x14ac:dyDescent="0.25">
      <c r="B73" s="8"/>
      <c r="I73" s="7"/>
      <c r="J73" s="7"/>
      <c r="L73" t="s">
        <v>9</v>
      </c>
      <c r="R73" s="7"/>
      <c r="S73" s="7"/>
    </row>
    <row r="74" spans="2:20" x14ac:dyDescent="0.25">
      <c r="B74" s="8"/>
      <c r="I74" s="7"/>
      <c r="J74" s="7"/>
      <c r="L74" t="s">
        <v>8</v>
      </c>
      <c r="R74" s="7"/>
      <c r="S74" s="7"/>
    </row>
    <row r="75" spans="2:20" x14ac:dyDescent="0.25">
      <c r="B75" s="8"/>
      <c r="I75" s="7"/>
      <c r="J75" s="7"/>
      <c r="L75" t="s">
        <v>7</v>
      </c>
      <c r="R75" s="7"/>
      <c r="S75" s="7"/>
    </row>
    <row r="76" spans="2:20" x14ac:dyDescent="0.25">
      <c r="B76" s="8"/>
      <c r="I76" s="7"/>
      <c r="J76" s="7"/>
      <c r="R76" s="7"/>
      <c r="S76" s="7"/>
    </row>
    <row r="77" spans="2:20" x14ac:dyDescent="0.25">
      <c r="B77" s="8"/>
      <c r="I77" s="7"/>
      <c r="J77" s="7"/>
      <c r="K77" t="s">
        <v>6</v>
      </c>
      <c r="R77" s="14">
        <f>SUM(R78:R79)</f>
        <v>0</v>
      </c>
      <c r="S77" s="14">
        <f>SUM(S78:S79)</f>
        <v>0</v>
      </c>
      <c r="T77" s="13"/>
    </row>
    <row r="78" spans="2:20" x14ac:dyDescent="0.25">
      <c r="B78" s="8"/>
      <c r="I78" s="7"/>
      <c r="J78" s="7"/>
      <c r="L78" t="s">
        <v>5</v>
      </c>
      <c r="R78" s="7"/>
      <c r="S78" s="7"/>
    </row>
    <row r="79" spans="2:20" x14ac:dyDescent="0.25">
      <c r="B79" s="8"/>
      <c r="I79" s="7"/>
      <c r="J79" s="7"/>
      <c r="L79" t="s">
        <v>4</v>
      </c>
      <c r="R79" s="7"/>
      <c r="S79" s="7"/>
    </row>
    <row r="80" spans="2:20" x14ac:dyDescent="0.25">
      <c r="B80" s="8"/>
      <c r="I80" s="7"/>
      <c r="J80" s="7"/>
      <c r="R80" s="7"/>
      <c r="S80" s="7"/>
    </row>
    <row r="81" spans="2:20" x14ac:dyDescent="0.25">
      <c r="B81" s="8"/>
      <c r="I81" s="7"/>
      <c r="J81" s="7"/>
      <c r="L81" s="12" t="s">
        <v>3</v>
      </c>
      <c r="M81" s="11"/>
      <c r="N81" s="11"/>
      <c r="O81" s="11"/>
      <c r="P81" s="11"/>
      <c r="Q81" s="11"/>
      <c r="R81" s="10">
        <f>R77+R70+R65</f>
        <v>19508317</v>
      </c>
      <c r="S81" s="10">
        <f>S77+S70+S65</f>
        <v>19617608.690000001</v>
      </c>
      <c r="T81" s="9"/>
    </row>
    <row r="82" spans="2:20" x14ac:dyDescent="0.25">
      <c r="B82" s="8"/>
      <c r="I82" s="7"/>
      <c r="J82" s="7"/>
      <c r="R82" s="7"/>
      <c r="S82" s="7"/>
    </row>
    <row r="83" spans="2:20" ht="45.75" customHeight="1" x14ac:dyDescent="0.25">
      <c r="B83" s="8"/>
      <c r="I83" s="7"/>
      <c r="J83" s="7"/>
      <c r="K83" s="12" t="s">
        <v>2</v>
      </c>
      <c r="M83" s="11"/>
      <c r="N83" s="11"/>
      <c r="O83" s="11"/>
      <c r="P83" s="11"/>
      <c r="Q83" s="11"/>
      <c r="R83" s="10">
        <f>R81+R61</f>
        <v>53923646.670000002</v>
      </c>
      <c r="S83" s="10">
        <f>S81+S61</f>
        <v>53991745.489999995</v>
      </c>
      <c r="T83" s="9"/>
    </row>
    <row r="84" spans="2:20" x14ac:dyDescent="0.25">
      <c r="B84" s="8"/>
      <c r="I84" s="7"/>
      <c r="J84" s="7"/>
      <c r="R84" s="7"/>
      <c r="S84" s="7"/>
    </row>
    <row r="85" spans="2:20" x14ac:dyDescent="0.25">
      <c r="B85" s="6"/>
      <c r="C85" s="4"/>
      <c r="D85" s="4"/>
      <c r="E85" s="4"/>
      <c r="F85" s="4"/>
      <c r="G85" s="4"/>
      <c r="H85" s="4"/>
      <c r="I85" s="5"/>
      <c r="J85" s="5"/>
      <c r="K85" s="4"/>
      <c r="L85" s="4"/>
      <c r="M85" s="4"/>
      <c r="N85" s="4"/>
      <c r="O85" s="4"/>
      <c r="P85" s="4"/>
      <c r="Q85" s="4"/>
      <c r="R85" s="5"/>
      <c r="S85" s="5"/>
    </row>
    <row r="90" spans="2:20" x14ac:dyDescent="0.25">
      <c r="C90" s="4"/>
      <c r="D90" s="4"/>
      <c r="E90" s="4"/>
      <c r="F90" s="4"/>
    </row>
    <row r="91" spans="2:20" x14ac:dyDescent="0.25">
      <c r="C91" t="s">
        <v>1</v>
      </c>
    </row>
    <row r="92" spans="2:20" x14ac:dyDescent="0.25">
      <c r="C92" t="s">
        <v>0</v>
      </c>
    </row>
    <row r="93" spans="2:20" x14ac:dyDescent="0.25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2"/>
    </row>
    <row r="95" spans="2:20" ht="15" customHeight="1" x14ac:dyDescent="0.25"/>
  </sheetData>
  <mergeCells count="7">
    <mergeCell ref="B2:S2"/>
    <mergeCell ref="B1:S1"/>
    <mergeCell ref="C93:S93"/>
    <mergeCell ref="L5:Q5"/>
    <mergeCell ref="B5:H5"/>
    <mergeCell ref="B4:S4"/>
    <mergeCell ref="B3:S3"/>
  </mergeCells>
  <dataValidations count="1">
    <dataValidation type="decimal" allowBlank="1" showInputMessage="1" showErrorMessage="1" sqref="I10:J16 I18:J24 I26:J30 R66:S66 R10:S18 R71:S72 R22:S22 I52:J55 R53:S55" xr:uid="{00000000-0002-0000-0000-000000000000}">
      <formula1>-1.79769313486231E+100</formula1>
      <formula2>1.79769313486231E+100</formula2>
    </dataValidation>
  </dataValidations>
  <printOptions horizontalCentered="1"/>
  <pageMargins left="0.23622047244094491" right="0.23622047244094491" top="0.27559055118110237" bottom="0.15748031496062992" header="0.19685039370078741" footer="0.15748031496062992"/>
  <pageSetup paperSize="9" scale="5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ESFD 1</vt:lpstr>
      <vt:lpstr>'ESFD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2021-03-25T18:30:05Z</dcterms:created>
  <dcterms:modified xsi:type="dcterms:W3CDTF">2021-03-25T18:30:25Z</dcterms:modified>
</cp:coreProperties>
</file>